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ta.kaufmann\Desktop\"/>
    </mc:Choice>
  </mc:AlternateContent>
  <xr:revisionPtr revIDLastSave="0" documentId="8_{A7B8C6C6-279F-4240-B12B-9AD950132877}" xr6:coauthVersionLast="36" xr6:coauthVersionMax="36" xr10:uidLastSave="{00000000-0000-0000-0000-000000000000}"/>
  <bookViews>
    <workbookView xWindow="0" yWindow="0" windowWidth="21570" windowHeight="9615" xr2:uid="{00000000-000D-0000-FFFF-FFFF00000000}"/>
  </bookViews>
  <sheets>
    <sheet name="Pflichtenheft" sheetId="1" r:id="rId1"/>
    <sheet name="Tabelle3" sheetId="4" r:id="rId2"/>
  </sheets>
  <definedNames>
    <definedName name="Alter">Pflichtenheft!$B$4</definedName>
    <definedName name="Gesamtstundenzahl">Pflichtenheft!$F$49</definedName>
    <definedName name="Jahresstundenzahl">Tabelle3!$C$3</definedName>
    <definedName name="Name">Pflichtenheft!$B$3</definedName>
    <definedName name="Prozentfaktor">Pflichtenheft!$B$15</definedName>
    <definedName name="ProzentsatzWL">Pflichtenheft!$A$11</definedName>
    <definedName name="TotalBU">Pflichtenheft!$D$15</definedName>
    <definedName name="TotalWL">Pflichtenheft!$D$11</definedName>
  </definedNames>
  <calcPr calcId="191029"/>
</workbook>
</file>

<file path=xl/calcChain.xml><?xml version="1.0" encoding="utf-8"?>
<calcChain xmlns="http://schemas.openxmlformats.org/spreadsheetml/2006/main">
  <c r="F48" i="1" l="1"/>
  <c r="D15" i="1"/>
  <c r="G12" i="1" s="1"/>
  <c r="D11" i="1"/>
  <c r="G11" i="1" l="1"/>
  <c r="G13" i="1" s="1"/>
  <c r="A60" i="1" s="1"/>
  <c r="C2" i="4"/>
  <c r="C3" i="4" s="1"/>
  <c r="F20" i="1"/>
  <c r="F21" i="1"/>
  <c r="F22" i="1"/>
  <c r="F23" i="1"/>
  <c r="F25" i="1"/>
  <c r="F26" i="1"/>
  <c r="F27" i="1"/>
  <c r="F29" i="1"/>
  <c r="F30" i="1"/>
  <c r="F31" i="1"/>
  <c r="F32" i="1"/>
  <c r="F33" i="1"/>
  <c r="F35" i="1"/>
  <c r="F36" i="1"/>
  <c r="F37" i="1"/>
  <c r="F38" i="1"/>
  <c r="F39" i="1"/>
  <c r="F40" i="1"/>
  <c r="F42" i="1"/>
  <c r="F43" i="1"/>
  <c r="F44" i="1"/>
  <c r="F45" i="1"/>
  <c r="F46" i="1"/>
  <c r="F47" i="1"/>
  <c r="F19" i="1"/>
  <c r="F49" i="1" l="1"/>
  <c r="A55" i="1" s="1"/>
  <c r="E55" i="1" l="1"/>
  <c r="B60" i="1" s="1"/>
  <c r="D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Brigitte Fortino</author>
    <author>KathKirche</author>
  </authors>
  <commentList>
    <comment ref="B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 Brigitte Fortino:</t>
        </r>
        <r>
          <rPr>
            <sz val="9"/>
            <color indexed="81"/>
            <rFont val="Segoe UI"/>
            <family val="2"/>
          </rPr>
          <t xml:space="preserve">
Bitte nur Jahrgang eingeben!</t>
        </r>
      </text>
    </comment>
    <comment ref="B1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Wochenlektionen eintragen.</t>
        </r>
      </text>
    </comment>
    <comment ref="A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Blockstunden eintragen.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D2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korrekte Stundenanzahl eingeben.</t>
        </r>
      </text>
    </comment>
    <comment ref="E2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Gesamtstundenanzahl eintragen.</t>
        </r>
      </text>
    </comment>
    <comment ref="E2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5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6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2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Kilometer eintragen.</t>
        </r>
      </text>
    </comment>
    <comment ref="D2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korrekte Stundenanzahl eingeben.</t>
        </r>
      </text>
    </comment>
    <comment ref="E2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1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6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8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39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0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2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4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5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D46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korrekte Stundenanzahl eingeben.</t>
        </r>
      </text>
    </comment>
    <comment ref="E46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7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Einsätze eintragen.</t>
        </r>
      </text>
    </comment>
    <comment ref="E48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KathKirche:</t>
        </r>
        <r>
          <rPr>
            <sz val="9"/>
            <color indexed="81"/>
            <rFont val="Tahoma"/>
            <family val="2"/>
          </rPr>
          <t xml:space="preserve">
Bitte Anzahl Stunden nach Aufwand eintragen.</t>
        </r>
      </text>
    </comment>
  </commentList>
</comments>
</file>

<file path=xl/sharedStrings.xml><?xml version="1.0" encoding="utf-8"?>
<sst xmlns="http://schemas.openxmlformats.org/spreadsheetml/2006/main" count="96" uniqueCount="82">
  <si>
    <t>Name Kirchgemeinde:</t>
  </si>
  <si>
    <t>Jahrgang:</t>
  </si>
  <si>
    <t>Prozentansatz pro Wochenlektion</t>
  </si>
  <si>
    <t>Total Stellenprozente Wochenlektionen</t>
  </si>
  <si>
    <t>= Anzahl Wochenlektionen x 4,5%</t>
  </si>
  <si>
    <t xml:space="preserve">Total Anzahl Blockstunden </t>
  </si>
  <si>
    <t>Prozentfaktor</t>
  </si>
  <si>
    <t>Total Stellenprozente Blockunterricht</t>
  </si>
  <si>
    <t>= Total Anzahl Blockstunden x 0,1539%</t>
  </si>
  <si>
    <t>Aufgabe/Tätigkeit</t>
  </si>
  <si>
    <t>Stunden pro Einsatz</t>
  </si>
  <si>
    <t>Anzahl Einsätze</t>
  </si>
  <si>
    <t>Total Stunden</t>
  </si>
  <si>
    <r>
      <t>Kinder- oder Familiengottesdienst</t>
    </r>
    <r>
      <rPr>
        <sz val="7"/>
        <color theme="1"/>
        <rFont val="Verdana"/>
        <family val="2"/>
      </rPr>
      <t xml:space="preserve"> Vorbereitung, Durchführung, Auswertung, pro Gottesdienst</t>
    </r>
  </si>
  <si>
    <r>
      <t>Proben</t>
    </r>
    <r>
      <rPr>
        <sz val="7"/>
        <color theme="1"/>
        <rFont val="Verdana"/>
        <family val="2"/>
      </rPr>
      <t xml:space="preserve"> für spezielle Gottesdienste wie Weihnachten, Ostern u.a. (Vorbereitung, Durchführung) pro Probe</t>
    </r>
  </si>
  <si>
    <r>
      <t>Sitzungen</t>
    </r>
    <r>
      <rPr>
        <sz val="7"/>
        <color theme="1"/>
        <rFont val="Verdana"/>
        <family val="2"/>
      </rPr>
      <t xml:space="preserve"> für Planung, Organisation, Koordination</t>
    </r>
  </si>
  <si>
    <t>Einfache Sitzung</t>
  </si>
  <si>
    <t>Halbtagessitzungen</t>
  </si>
  <si>
    <t>Ganztagessitzungen</t>
  </si>
  <si>
    <t>Durchführung von Elternabenden</t>
  </si>
  <si>
    <t>Mitarbeit bei Kursen und Tagungen</t>
  </si>
  <si>
    <t>Vorbereitung und Durchführung von Fortbildungen, Weekends, Tagungen</t>
  </si>
  <si>
    <t>halber Tag</t>
  </si>
  <si>
    <t>ganzer Tag</t>
  </si>
  <si>
    <t>2*</t>
  </si>
  <si>
    <t>Besuch von Fortbildungen</t>
  </si>
  <si>
    <r>
      <t>Vorbereitung und Durchführung von Erlebnistagen und Lagern</t>
    </r>
    <r>
      <rPr>
        <sz val="7"/>
        <color theme="1"/>
        <rFont val="Verdana"/>
        <family val="2"/>
      </rPr>
      <t>, pro Angestellte(n)/Lagertag</t>
    </r>
  </si>
  <si>
    <t>Mittagstisch</t>
  </si>
  <si>
    <t>1-2*</t>
  </si>
  <si>
    <t>Zuschlag Vorbereitung und Auswertung beim Blockunterricht im Teamteaching, pro Blockeinheit</t>
  </si>
  <si>
    <t>Weitere Tätigkeiten</t>
  </si>
  <si>
    <t>Nach Aufwand</t>
  </si>
  <si>
    <t>Gesamtstundenzahl weitere Berufspflichten:</t>
  </si>
  <si>
    <t>*Annahme; die konkrete Dauer wird von der Verantwortlichen für den Einzelfall festgelegt</t>
  </si>
  <si>
    <t xml:space="preserve">Umwandlungsformel </t>
  </si>
  <si>
    <t>Gesamtstundenzahl x 100 / Jahresarbeitszeit = %</t>
  </si>
  <si>
    <t>3.Berechnung der Stellenprozente insgesamt</t>
  </si>
  <si>
    <t>Total % Wochenlektionen / Blocklektionen</t>
  </si>
  <si>
    <t>Total % weitere Berufspflichten</t>
  </si>
  <si>
    <t>Stellenprozente insgesamt</t>
  </si>
  <si>
    <t>a) Lektionenunterricht</t>
  </si>
  <si>
    <t>b) Blockunterricht</t>
  </si>
  <si>
    <t>Gesamtstundenzahl weitere Berufspflichten</t>
  </si>
  <si>
    <t>=Total Stellenprozente Wochenlektionen / Blocklektionen + Total Stellenprozente weitere Berufspflichten</t>
  </si>
  <si>
    <t>Name Katechetin / Katechet:</t>
  </si>
  <si>
    <t>Pfarrei:</t>
  </si>
  <si>
    <t>Linienvorgesetzte Person:</t>
  </si>
  <si>
    <t>Umwandlung der Gesamtstundenzahl der weiteren Berufspflichten in Stellenprozente</t>
  </si>
  <si>
    <t>5. Arbeitsort</t>
  </si>
  <si>
    <t>sowie am Ort, an welchem die für die Unterrichtserteilung notwendigen Arbeiten vorbereitet werden.</t>
  </si>
  <si>
    <t>-      </t>
  </si>
  <si>
    <t>5 Wochen Ferien</t>
  </si>
  <si>
    <t>6 Wochen Ferien</t>
  </si>
  <si>
    <t>Jahresarbeitszeit</t>
  </si>
  <si>
    <t>- Ferien (42 Std./Woche)</t>
  </si>
  <si>
    <t>- 10 Ruhetage à 8,4 Std.</t>
  </si>
  <si>
    <t xml:space="preserve">Ort und Datum: </t>
  </si>
  <si>
    <t>Die Mitarbeiterin/der Mitarbeiter:</t>
  </si>
  <si>
    <t>Für die Kirchenpflege:</t>
  </si>
  <si>
    <t>Der Pfarrer/die Gemeindeleitung:</t>
  </si>
  <si>
    <t>Pflichtenheft Katechetin / Katechet</t>
  </si>
  <si>
    <t>1. Hauptaufgaben</t>
  </si>
  <si>
    <t>2. Weitere Berufspflichten</t>
  </si>
  <si>
    <r>
      <t>Vorbereitung und Durchführung eines Erstkommuniongottesdienstes</t>
    </r>
    <r>
      <rPr>
        <sz val="7"/>
        <color theme="1"/>
        <rFont val="Verdana"/>
        <family val="2"/>
      </rPr>
      <t xml:space="preserve"> (inkl. Kleider­ organisation, Produktion Programmheft, Bestellen Fotograf und Absprache mit Organisten und Dankesfeier, ohne Proben)</t>
    </r>
  </si>
  <si>
    <t>Total Stellenprozente weitere Berufspflichten</t>
  </si>
  <si>
    <t>Jahresstundenzahl ermitteln</t>
  </si>
  <si>
    <t>Jahresstundenzahl</t>
  </si>
  <si>
    <t>Alter</t>
  </si>
  <si>
    <t>4. Fachliche Begleitung</t>
  </si>
  <si>
    <r>
      <t>Der Arbeitsort befindet sich</t>
    </r>
    <r>
      <rPr>
        <b/>
        <sz val="7"/>
        <color theme="1"/>
        <rFont val="Verdana"/>
        <family val="2"/>
      </rPr>
      <t xml:space="preserve"> Ort der Unterrichtserteilung</t>
    </r>
  </si>
  <si>
    <t>6. Weitere Vereinbarungspunkte</t>
  </si>
  <si>
    <r>
      <t>-</t>
    </r>
    <r>
      <rPr>
        <b/>
        <sz val="7"/>
        <color theme="1"/>
        <rFont val="Verdana"/>
        <family val="2"/>
      </rPr>
      <t xml:space="preserve"> </t>
    </r>
    <r>
      <rPr>
        <sz val="7"/>
        <color theme="1"/>
        <rFont val="Verdana"/>
        <family val="2"/>
      </rPr>
      <t>z.B. gegenseitige Informationspflicht</t>
    </r>
  </si>
  <si>
    <r>
      <rPr>
        <b/>
        <sz val="7"/>
        <color theme="1"/>
        <rFont val="Verdana"/>
        <family val="2"/>
      </rPr>
      <t>Vorname Name</t>
    </r>
    <r>
      <rPr>
        <sz val="7"/>
        <color theme="1"/>
        <rFont val="Verdana"/>
        <family val="2"/>
      </rPr>
      <t xml:space="preserve"> wird fachlich begleitet von</t>
    </r>
    <r>
      <rPr>
        <b/>
        <sz val="7"/>
        <color theme="1"/>
        <rFont val="Verdana"/>
        <family val="2"/>
      </rPr>
      <t xml:space="preserve"> Vorname Name</t>
    </r>
  </si>
  <si>
    <t>·  Bei Leitung (inklusive Vorbereitung)</t>
  </si>
  <si>
    <t>·  Bei Co-Leitung**</t>
  </si>
  <si>
    <t>·  Bei Mitwirkung</t>
  </si>
  <si>
    <t>·  Transport: Kilometer-Entschädigung gemäss Ziff. 12</t>
  </si>
  <si>
    <t>·  Bei Leitung</t>
  </si>
  <si>
    <t xml:space="preserve">·  Bei Leitung </t>
  </si>
  <si>
    <t>·  Pro Probe</t>
  </si>
  <si>
    <t>Anzahl Wochenlektionen</t>
  </si>
  <si>
    <t>**Bei Co-Leitung wird die Verantwortung über die Veranstaltung aufgeteilt. Die für die Katechese verantwortliche Person des Seelsorgeteams legt fest, ob Veranstaltungen in „Co-Leitung“ durchgeführt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</si>
</sst>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8.5"/>
      <color theme="1"/>
      <name val="Verdana"/>
      <family val="2"/>
    </font>
    <font>
      <u/>
      <sz val="8.5"/>
      <color theme="1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Verdana"/>
      <family val="2"/>
    </font>
    <font>
      <sz val="7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 wrapText="1"/>
    </xf>
    <xf numFmtId="0" fontId="7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center" wrapText="1"/>
    </xf>
    <xf numFmtId="9" fontId="4" fillId="0" borderId="0" xfId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0" borderId="2" xfId="1" applyNumberFormat="1" applyFont="1" applyFill="1" applyBorder="1" applyAlignment="1">
      <alignment horizontal="justify" vertical="center" wrapText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wrapText="1" indent="5"/>
    </xf>
    <xf numFmtId="0" fontId="10" fillId="0" borderId="1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 indent="2"/>
    </xf>
    <xf numFmtId="0" fontId="4" fillId="0" borderId="12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2" borderId="10" xfId="0" quotePrefix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3" borderId="0" xfId="0" applyFont="1" applyFill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3" borderId="1" xfId="0" applyFont="1" applyFill="1" applyBorder="1" applyAlignment="1" applyProtection="1">
      <alignment horizontal="left"/>
      <protection locked="0"/>
    </xf>
    <xf numFmtId="0" fontId="13" fillId="3" borderId="4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7F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7"/>
  <sheetViews>
    <sheetView showGridLines="0" tabSelected="1" view="pageLayout" zoomScaleNormal="118" workbookViewId="0">
      <selection activeCell="B4" sqref="B4:C4"/>
    </sheetView>
  </sheetViews>
  <sheetFormatPr baseColWidth="10" defaultRowHeight="14.25" x14ac:dyDescent="0.2"/>
  <cols>
    <col min="1" max="1" width="26.85546875" style="56" customWidth="1"/>
    <col min="2" max="2" width="13.85546875" style="56" customWidth="1"/>
    <col min="3" max="3" width="14.42578125" style="56" customWidth="1"/>
    <col min="4" max="4" width="14.7109375" style="56" customWidth="1"/>
    <col min="5" max="5" width="13.85546875" style="56" customWidth="1"/>
    <col min="6" max="6" width="10.5703125" style="56" customWidth="1"/>
    <col min="7" max="7" width="0" style="56" hidden="1" customWidth="1"/>
    <col min="8" max="8" width="11.42578125" style="56"/>
    <col min="9" max="9" width="28.28515625" style="56" customWidth="1"/>
    <col min="10" max="16384" width="11.42578125" style="56"/>
  </cols>
  <sheetData>
    <row r="1" spans="1:13" x14ac:dyDescent="0.2">
      <c r="A1" s="1" t="s">
        <v>60</v>
      </c>
      <c r="B1" s="1"/>
      <c r="I1" s="57"/>
      <c r="J1" s="57"/>
      <c r="K1" s="57"/>
      <c r="L1" s="57"/>
      <c r="M1" s="57"/>
    </row>
    <row r="2" spans="1:13" x14ac:dyDescent="0.2">
      <c r="A2" s="3"/>
      <c r="B2" s="3"/>
      <c r="F2" s="2"/>
      <c r="I2" s="57"/>
      <c r="J2" s="57"/>
      <c r="K2" s="57"/>
      <c r="L2" s="57"/>
      <c r="M2" s="57"/>
    </row>
    <row r="3" spans="1:13" ht="25.5" customHeight="1" x14ac:dyDescent="0.2">
      <c r="A3" s="43" t="s">
        <v>44</v>
      </c>
      <c r="B3" s="114"/>
      <c r="C3" s="114"/>
      <c r="D3" s="44" t="s">
        <v>0</v>
      </c>
      <c r="E3" s="114"/>
      <c r="F3" s="114"/>
      <c r="I3" s="57"/>
      <c r="J3" s="57"/>
      <c r="K3" s="57"/>
      <c r="L3" s="57"/>
      <c r="M3" s="57"/>
    </row>
    <row r="4" spans="1:13" ht="25.5" customHeight="1" x14ac:dyDescent="0.2">
      <c r="A4" s="45" t="s">
        <v>1</v>
      </c>
      <c r="B4" s="115"/>
      <c r="C4" s="115"/>
      <c r="D4" s="45" t="s">
        <v>45</v>
      </c>
      <c r="E4" s="115"/>
      <c r="F4" s="115"/>
      <c r="I4" s="57"/>
      <c r="J4" s="57"/>
      <c r="K4" s="57"/>
      <c r="L4" s="57"/>
      <c r="M4" s="57"/>
    </row>
    <row r="5" spans="1:13" ht="25.5" customHeight="1" x14ac:dyDescent="0.2">
      <c r="A5" s="120"/>
      <c r="B5" s="120"/>
      <c r="C5" s="120"/>
      <c r="D5" s="46" t="s">
        <v>46</v>
      </c>
      <c r="E5" s="115"/>
      <c r="F5" s="115"/>
      <c r="I5" s="57"/>
      <c r="J5" s="57"/>
      <c r="K5" s="57"/>
      <c r="L5" s="57"/>
      <c r="M5" s="57"/>
    </row>
    <row r="6" spans="1:13" x14ac:dyDescent="0.2">
      <c r="A6" s="3"/>
      <c r="B6" s="3"/>
      <c r="I6" s="57"/>
      <c r="J6" s="57"/>
      <c r="K6" s="57"/>
      <c r="L6" s="57"/>
      <c r="M6" s="57"/>
    </row>
    <row r="7" spans="1:13" ht="25.5" customHeight="1" x14ac:dyDescent="0.2">
      <c r="A7" s="1" t="s">
        <v>61</v>
      </c>
      <c r="B7" s="1"/>
      <c r="I7" s="57"/>
      <c r="J7" s="57"/>
      <c r="K7" s="57"/>
      <c r="L7" s="57"/>
      <c r="M7" s="57"/>
    </row>
    <row r="8" spans="1:13" ht="25.5" customHeight="1" x14ac:dyDescent="0.2">
      <c r="A8" s="3" t="s">
        <v>40</v>
      </c>
      <c r="B8" s="3"/>
      <c r="I8" s="57"/>
      <c r="J8" s="57"/>
      <c r="K8" s="57"/>
      <c r="L8" s="57"/>
      <c r="M8" s="57"/>
    </row>
    <row r="9" spans="1:13" s="58" customFormat="1" ht="16.5" customHeight="1" x14ac:dyDescent="0.2">
      <c r="A9" s="4" t="s">
        <v>2</v>
      </c>
      <c r="B9" s="76" t="s">
        <v>80</v>
      </c>
      <c r="C9" s="78"/>
      <c r="D9" s="77" t="s">
        <v>3</v>
      </c>
      <c r="E9" s="77"/>
      <c r="F9" s="78"/>
      <c r="I9" s="57"/>
      <c r="J9" s="57"/>
      <c r="K9" s="57"/>
      <c r="L9" s="57"/>
      <c r="M9" s="57"/>
    </row>
    <row r="10" spans="1:13" s="58" customFormat="1" ht="16.5" customHeight="1" x14ac:dyDescent="0.2">
      <c r="A10" s="5"/>
      <c r="B10" s="6"/>
      <c r="C10" s="7"/>
      <c r="D10" s="104" t="s">
        <v>4</v>
      </c>
      <c r="E10" s="104"/>
      <c r="F10" s="105"/>
      <c r="I10" s="57"/>
      <c r="J10" s="57"/>
      <c r="K10" s="57"/>
      <c r="L10" s="57"/>
      <c r="M10" s="57"/>
    </row>
    <row r="11" spans="1:13" s="58" customFormat="1" ht="16.5" customHeight="1" x14ac:dyDescent="0.2">
      <c r="A11" s="49">
        <v>4.4999999999999998E-2</v>
      </c>
      <c r="B11" s="122"/>
      <c r="C11" s="123"/>
      <c r="D11" s="101" t="str">
        <f>IF(B11&gt;0,B11*ProzentsatzWL*100,"")</f>
        <v/>
      </c>
      <c r="E11" s="102"/>
      <c r="F11" s="103"/>
      <c r="G11" s="58" t="str">
        <f>TotalWL</f>
        <v/>
      </c>
      <c r="I11" s="57"/>
      <c r="J11" s="57"/>
      <c r="K11" s="57"/>
      <c r="L11" s="57"/>
      <c r="M11" s="57"/>
    </row>
    <row r="12" spans="1:13" ht="25.5" customHeight="1" x14ac:dyDescent="0.2">
      <c r="A12" s="3" t="s">
        <v>41</v>
      </c>
      <c r="B12" s="3"/>
      <c r="G12" s="56" t="str">
        <f>TotalBU</f>
        <v/>
      </c>
      <c r="I12" s="57"/>
      <c r="J12" s="57"/>
      <c r="K12" s="57"/>
      <c r="L12" s="57"/>
      <c r="M12" s="57"/>
    </row>
    <row r="13" spans="1:13" ht="16.5" customHeight="1" x14ac:dyDescent="0.2">
      <c r="A13" s="4" t="s">
        <v>5</v>
      </c>
      <c r="B13" s="53" t="s">
        <v>6</v>
      </c>
      <c r="C13" s="54"/>
      <c r="D13" s="77" t="s">
        <v>7</v>
      </c>
      <c r="E13" s="77"/>
      <c r="F13" s="78"/>
      <c r="G13" s="56">
        <f>SUM(G11:G12)</f>
        <v>0</v>
      </c>
      <c r="I13" s="57"/>
      <c r="J13" s="57"/>
      <c r="K13" s="57"/>
      <c r="L13" s="57"/>
      <c r="M13" s="57"/>
    </row>
    <row r="14" spans="1:13" ht="16.5" customHeight="1" x14ac:dyDescent="0.2">
      <c r="A14" s="6"/>
      <c r="B14" s="6"/>
      <c r="C14" s="7"/>
      <c r="D14" s="104" t="s">
        <v>8</v>
      </c>
      <c r="E14" s="104"/>
      <c r="F14" s="105"/>
      <c r="I14" s="57"/>
      <c r="J14" s="57"/>
      <c r="K14" s="57"/>
      <c r="L14" s="57"/>
      <c r="M14" s="57"/>
    </row>
    <row r="15" spans="1:13" ht="16.5" customHeight="1" x14ac:dyDescent="0.2">
      <c r="A15" s="66"/>
      <c r="B15" s="109">
        <v>1.539E-3</v>
      </c>
      <c r="C15" s="109"/>
      <c r="D15" s="106" t="str">
        <f>IF(A15&gt;0,A15*Prozentfaktor*100,"")</f>
        <v/>
      </c>
      <c r="E15" s="107"/>
      <c r="F15" s="108"/>
      <c r="I15" s="57"/>
      <c r="J15" s="57"/>
      <c r="K15" s="57"/>
      <c r="L15" s="57"/>
      <c r="M15" s="57"/>
    </row>
    <row r="16" spans="1:13" ht="15" customHeight="1" x14ac:dyDescent="0.2">
      <c r="B16" s="1"/>
      <c r="I16" s="57"/>
      <c r="J16" s="57"/>
      <c r="K16" s="57"/>
      <c r="L16" s="57"/>
      <c r="M16" s="57"/>
    </row>
    <row r="17" spans="1:13" ht="25.5" customHeight="1" x14ac:dyDescent="0.2">
      <c r="A17" s="1" t="s">
        <v>62</v>
      </c>
      <c r="B17" s="3"/>
      <c r="I17" s="57"/>
      <c r="J17" s="57"/>
      <c r="K17" s="57"/>
      <c r="L17" s="57"/>
      <c r="M17" s="57"/>
    </row>
    <row r="18" spans="1:13" ht="20.25" customHeight="1" x14ac:dyDescent="0.2">
      <c r="A18" s="76" t="s">
        <v>9</v>
      </c>
      <c r="B18" s="77"/>
      <c r="C18" s="78"/>
      <c r="D18" s="11" t="s">
        <v>10</v>
      </c>
      <c r="E18" s="50" t="s">
        <v>11</v>
      </c>
      <c r="F18" s="12" t="s">
        <v>12</v>
      </c>
      <c r="I18" s="57"/>
      <c r="J18" s="57"/>
      <c r="K18" s="57"/>
      <c r="L18" s="57"/>
      <c r="M18" s="57"/>
    </row>
    <row r="19" spans="1:13" ht="24" customHeight="1" x14ac:dyDescent="0.2">
      <c r="A19" s="81" t="s">
        <v>13</v>
      </c>
      <c r="B19" s="82"/>
      <c r="C19" s="33"/>
      <c r="D19" s="13">
        <v>4</v>
      </c>
      <c r="E19" s="67"/>
      <c r="F19" s="15" t="str">
        <f>IF(E19&gt;0,E19*D19,"")</f>
        <v/>
      </c>
      <c r="I19" s="57"/>
      <c r="J19" s="57"/>
      <c r="K19" s="57"/>
      <c r="L19" s="57"/>
      <c r="M19" s="57"/>
    </row>
    <row r="20" spans="1:13" ht="24" customHeight="1" x14ac:dyDescent="0.2">
      <c r="A20" s="81" t="s">
        <v>14</v>
      </c>
      <c r="B20" s="82"/>
      <c r="C20" s="17"/>
      <c r="D20" s="68" t="s">
        <v>24</v>
      </c>
      <c r="E20" s="68"/>
      <c r="F20" s="15" t="str">
        <f t="shared" ref="F20:F47" si="0">IF(E20&gt;0,E20*D20,"")</f>
        <v/>
      </c>
      <c r="I20" s="57"/>
      <c r="J20" s="57"/>
      <c r="K20" s="57"/>
      <c r="L20" s="57"/>
      <c r="M20" s="57"/>
    </row>
    <row r="21" spans="1:13" ht="16.5" customHeight="1" x14ac:dyDescent="0.2">
      <c r="A21" s="87" t="s">
        <v>15</v>
      </c>
      <c r="B21" s="88"/>
      <c r="C21" s="15" t="s">
        <v>16</v>
      </c>
      <c r="D21" s="13">
        <v>2</v>
      </c>
      <c r="E21" s="67"/>
      <c r="F21" s="15" t="str">
        <f t="shared" si="0"/>
        <v/>
      </c>
      <c r="I21" s="57"/>
      <c r="J21" s="57"/>
      <c r="K21" s="57"/>
      <c r="L21" s="57"/>
      <c r="M21" s="57"/>
    </row>
    <row r="22" spans="1:13" ht="16.5" customHeight="1" x14ac:dyDescent="0.2">
      <c r="A22" s="18"/>
      <c r="B22" s="19"/>
      <c r="C22" s="20" t="s">
        <v>17</v>
      </c>
      <c r="D22" s="22">
        <v>4</v>
      </c>
      <c r="E22" s="69"/>
      <c r="F22" s="20" t="str">
        <f t="shared" si="0"/>
        <v/>
      </c>
      <c r="I22" s="57"/>
      <c r="J22" s="57"/>
      <c r="K22" s="57"/>
      <c r="L22" s="57"/>
      <c r="M22" s="57"/>
    </row>
    <row r="23" spans="1:13" ht="16.5" customHeight="1" x14ac:dyDescent="0.2">
      <c r="A23" s="18"/>
      <c r="B23" s="19"/>
      <c r="C23" s="23" t="s">
        <v>18</v>
      </c>
      <c r="D23" s="14">
        <v>8</v>
      </c>
      <c r="E23" s="70"/>
      <c r="F23" s="20" t="str">
        <f t="shared" si="0"/>
        <v/>
      </c>
      <c r="I23" s="57"/>
      <c r="J23" s="57"/>
      <c r="K23" s="57"/>
      <c r="L23" s="57"/>
      <c r="M23" s="57"/>
    </row>
    <row r="24" spans="1:13" ht="16.5" customHeight="1" x14ac:dyDescent="0.2">
      <c r="A24" s="87" t="s">
        <v>19</v>
      </c>
      <c r="B24" s="100"/>
      <c r="C24" s="15"/>
      <c r="D24" s="13"/>
      <c r="E24" s="52"/>
      <c r="F24" s="15"/>
      <c r="I24" s="57"/>
      <c r="J24" s="57"/>
      <c r="K24" s="57"/>
      <c r="L24" s="57"/>
      <c r="M24" s="57"/>
    </row>
    <row r="25" spans="1:13" ht="16.5" customHeight="1" x14ac:dyDescent="0.2">
      <c r="A25" s="90" t="s">
        <v>73</v>
      </c>
      <c r="B25" s="91"/>
      <c r="C25" s="20"/>
      <c r="D25" s="22">
        <v>4</v>
      </c>
      <c r="E25" s="69"/>
      <c r="F25" s="20" t="str">
        <f t="shared" si="0"/>
        <v/>
      </c>
      <c r="I25" s="57"/>
      <c r="J25" s="57"/>
      <c r="K25" s="57"/>
      <c r="L25" s="57"/>
      <c r="M25" s="57"/>
    </row>
    <row r="26" spans="1:13" ht="16.5" customHeight="1" x14ac:dyDescent="0.2">
      <c r="A26" s="90" t="s">
        <v>74</v>
      </c>
      <c r="B26" s="91"/>
      <c r="C26" s="20"/>
      <c r="D26" s="22">
        <v>3</v>
      </c>
      <c r="E26" s="69"/>
      <c r="F26" s="20" t="str">
        <f t="shared" si="0"/>
        <v/>
      </c>
      <c r="I26" s="57"/>
      <c r="J26" s="57"/>
      <c r="K26" s="57"/>
      <c r="L26" s="57"/>
      <c r="M26" s="57"/>
    </row>
    <row r="27" spans="1:13" ht="16.5" customHeight="1" x14ac:dyDescent="0.2">
      <c r="A27" s="90" t="s">
        <v>75</v>
      </c>
      <c r="B27" s="91"/>
      <c r="C27" s="20"/>
      <c r="D27" s="22">
        <v>2</v>
      </c>
      <c r="E27" s="69"/>
      <c r="F27" s="20" t="str">
        <f t="shared" si="0"/>
        <v/>
      </c>
      <c r="I27" s="57"/>
      <c r="J27" s="57"/>
      <c r="K27" s="57"/>
      <c r="L27" s="57"/>
      <c r="M27" s="57"/>
    </row>
    <row r="28" spans="1:13" ht="16.5" customHeight="1" x14ac:dyDescent="0.2">
      <c r="A28" s="124" t="s">
        <v>76</v>
      </c>
      <c r="B28" s="125"/>
      <c r="C28" s="16"/>
      <c r="D28" s="14"/>
      <c r="E28" s="70"/>
      <c r="F28" s="20"/>
      <c r="I28" s="57"/>
      <c r="J28" s="57"/>
      <c r="K28" s="57"/>
      <c r="L28" s="57"/>
      <c r="M28" s="57"/>
    </row>
    <row r="29" spans="1:13" ht="16.5" customHeight="1" x14ac:dyDescent="0.2">
      <c r="A29" s="87" t="s">
        <v>20</v>
      </c>
      <c r="B29" s="88"/>
      <c r="C29" s="15"/>
      <c r="D29" s="67" t="s">
        <v>24</v>
      </c>
      <c r="E29" s="67"/>
      <c r="F29" s="15" t="str">
        <f t="shared" si="0"/>
        <v/>
      </c>
      <c r="I29" s="57"/>
      <c r="J29" s="57"/>
      <c r="K29" s="57"/>
      <c r="L29" s="57"/>
      <c r="M29" s="57"/>
    </row>
    <row r="30" spans="1:13" ht="16.5" customHeight="1" x14ac:dyDescent="0.2">
      <c r="A30" s="90" t="s">
        <v>21</v>
      </c>
      <c r="B30" s="126"/>
      <c r="C30" s="20" t="s">
        <v>22</v>
      </c>
      <c r="D30" s="22">
        <v>4</v>
      </c>
      <c r="E30" s="69"/>
      <c r="F30" s="20" t="str">
        <f t="shared" si="0"/>
        <v/>
      </c>
      <c r="I30" s="57"/>
      <c r="J30" s="57"/>
      <c r="K30" s="57"/>
      <c r="L30" s="57"/>
      <c r="M30" s="57"/>
    </row>
    <row r="31" spans="1:13" ht="16.5" customHeight="1" x14ac:dyDescent="0.2">
      <c r="A31" s="124"/>
      <c r="B31" s="127"/>
      <c r="C31" s="21" t="s">
        <v>23</v>
      </c>
      <c r="D31" s="14">
        <v>8</v>
      </c>
      <c r="E31" s="70"/>
      <c r="F31" s="20" t="str">
        <f t="shared" si="0"/>
        <v/>
      </c>
      <c r="I31" s="57"/>
      <c r="J31" s="57"/>
      <c r="K31" s="57"/>
      <c r="L31" s="57"/>
      <c r="M31" s="57"/>
    </row>
    <row r="32" spans="1:13" ht="16.5" customHeight="1" x14ac:dyDescent="0.2">
      <c r="A32" s="121" t="s">
        <v>25</v>
      </c>
      <c r="B32" s="121"/>
      <c r="C32" s="15" t="s">
        <v>22</v>
      </c>
      <c r="D32" s="13">
        <v>4</v>
      </c>
      <c r="E32" s="67"/>
      <c r="F32" s="15" t="str">
        <f t="shared" si="0"/>
        <v/>
      </c>
      <c r="I32" s="57"/>
      <c r="J32" s="57"/>
      <c r="K32" s="57"/>
      <c r="L32" s="57"/>
      <c r="M32" s="57"/>
    </row>
    <row r="33" spans="1:13" ht="16.5" customHeight="1" x14ac:dyDescent="0.2">
      <c r="A33" s="79"/>
      <c r="B33" s="80"/>
      <c r="C33" s="16" t="s">
        <v>23</v>
      </c>
      <c r="D33" s="14">
        <v>8</v>
      </c>
      <c r="E33" s="70"/>
      <c r="F33" s="20" t="str">
        <f t="shared" si="0"/>
        <v/>
      </c>
      <c r="I33" s="57"/>
      <c r="J33" s="57"/>
      <c r="K33" s="57"/>
      <c r="L33" s="57"/>
      <c r="M33" s="57"/>
    </row>
    <row r="34" spans="1:13" ht="25.5" customHeight="1" x14ac:dyDescent="0.2">
      <c r="A34" s="87" t="s">
        <v>26</v>
      </c>
      <c r="B34" s="88"/>
      <c r="C34" s="15"/>
      <c r="D34" s="13"/>
      <c r="E34" s="52"/>
      <c r="F34" s="15"/>
      <c r="I34" s="57"/>
      <c r="J34" s="57"/>
      <c r="K34" s="57"/>
      <c r="L34" s="57"/>
      <c r="M34" s="57"/>
    </row>
    <row r="35" spans="1:13" ht="16.5" customHeight="1" x14ac:dyDescent="0.2">
      <c r="A35" s="28" t="s">
        <v>77</v>
      </c>
      <c r="B35" s="59"/>
      <c r="C35" s="20" t="s">
        <v>22</v>
      </c>
      <c r="D35" s="22">
        <v>8</v>
      </c>
      <c r="E35" s="69"/>
      <c r="F35" s="20" t="str">
        <f t="shared" si="0"/>
        <v/>
      </c>
      <c r="I35" s="57"/>
      <c r="J35" s="57"/>
      <c r="K35" s="57"/>
      <c r="L35" s="57"/>
      <c r="M35" s="57"/>
    </row>
    <row r="36" spans="1:13" ht="16.5" customHeight="1" x14ac:dyDescent="0.2">
      <c r="A36" s="28"/>
      <c r="B36" s="24"/>
      <c r="C36" s="20" t="s">
        <v>23</v>
      </c>
      <c r="D36" s="22">
        <v>16</v>
      </c>
      <c r="E36" s="69"/>
      <c r="F36" s="20" t="str">
        <f t="shared" si="0"/>
        <v/>
      </c>
      <c r="I36" s="57"/>
      <c r="J36" s="57"/>
      <c r="K36" s="57"/>
      <c r="L36" s="57"/>
      <c r="M36" s="57"/>
    </row>
    <row r="37" spans="1:13" ht="16.5" customHeight="1" x14ac:dyDescent="0.2">
      <c r="A37" s="28" t="s">
        <v>74</v>
      </c>
      <c r="B37" s="59"/>
      <c r="C37" s="20" t="s">
        <v>22</v>
      </c>
      <c r="D37" s="22">
        <v>6</v>
      </c>
      <c r="E37" s="69"/>
      <c r="F37" s="20" t="str">
        <f t="shared" si="0"/>
        <v/>
      </c>
      <c r="I37" s="57"/>
      <c r="J37" s="57"/>
      <c r="K37" s="57"/>
      <c r="L37" s="57"/>
      <c r="M37" s="57"/>
    </row>
    <row r="38" spans="1:13" ht="16.5" customHeight="1" x14ac:dyDescent="0.2">
      <c r="A38" s="28"/>
      <c r="B38" s="24"/>
      <c r="C38" s="20" t="s">
        <v>23</v>
      </c>
      <c r="D38" s="22">
        <v>12</v>
      </c>
      <c r="E38" s="69"/>
      <c r="F38" s="20" t="str">
        <f t="shared" si="0"/>
        <v/>
      </c>
      <c r="I38" s="57"/>
      <c r="J38" s="57"/>
      <c r="K38" s="57"/>
      <c r="L38" s="57"/>
      <c r="M38" s="57"/>
    </row>
    <row r="39" spans="1:13" ht="16.5" customHeight="1" x14ac:dyDescent="0.2">
      <c r="A39" s="28" t="s">
        <v>75</v>
      </c>
      <c r="B39" s="59"/>
      <c r="C39" s="20" t="s">
        <v>22</v>
      </c>
      <c r="D39" s="22">
        <v>4</v>
      </c>
      <c r="E39" s="69"/>
      <c r="F39" s="20" t="str">
        <f t="shared" si="0"/>
        <v/>
      </c>
      <c r="I39" s="57"/>
      <c r="J39" s="57"/>
      <c r="K39" s="57"/>
      <c r="L39" s="57"/>
      <c r="M39" s="57"/>
    </row>
    <row r="40" spans="1:13" ht="16.5" customHeight="1" x14ac:dyDescent="0.2">
      <c r="A40" s="60"/>
      <c r="B40" s="61"/>
      <c r="C40" s="16" t="s">
        <v>23</v>
      </c>
      <c r="D40" s="14">
        <v>8</v>
      </c>
      <c r="E40" s="70"/>
      <c r="F40" s="16" t="str">
        <f t="shared" si="0"/>
        <v/>
      </c>
      <c r="I40" s="57"/>
      <c r="J40" s="57"/>
      <c r="K40" s="57"/>
      <c r="L40" s="57"/>
      <c r="M40" s="57"/>
    </row>
    <row r="41" spans="1:13" ht="46.5" customHeight="1" x14ac:dyDescent="0.2">
      <c r="A41" s="87" t="s">
        <v>63</v>
      </c>
      <c r="B41" s="88"/>
      <c r="C41" s="25"/>
      <c r="D41" s="13"/>
      <c r="E41" s="65"/>
      <c r="F41" s="15"/>
      <c r="I41" s="57"/>
      <c r="J41" s="57"/>
      <c r="K41" s="57"/>
      <c r="L41" s="57"/>
      <c r="M41" s="57"/>
    </row>
    <row r="42" spans="1:13" ht="16.5" customHeight="1" x14ac:dyDescent="0.2">
      <c r="A42" s="28" t="s">
        <v>78</v>
      </c>
      <c r="B42" s="62"/>
      <c r="C42" s="26"/>
      <c r="D42" s="22">
        <v>8</v>
      </c>
      <c r="E42" s="69"/>
      <c r="F42" s="20" t="str">
        <f t="shared" si="0"/>
        <v/>
      </c>
      <c r="I42" s="57"/>
      <c r="J42" s="57"/>
      <c r="K42" s="57"/>
      <c r="L42" s="57"/>
      <c r="M42" s="57"/>
    </row>
    <row r="43" spans="1:13" ht="16.5" customHeight="1" x14ac:dyDescent="0.2">
      <c r="A43" s="28" t="s">
        <v>74</v>
      </c>
      <c r="B43" s="62"/>
      <c r="C43" s="26"/>
      <c r="D43" s="22">
        <v>6</v>
      </c>
      <c r="E43" s="69"/>
      <c r="F43" s="20" t="str">
        <f t="shared" si="0"/>
        <v/>
      </c>
      <c r="I43" s="57"/>
      <c r="J43" s="57"/>
      <c r="K43" s="57"/>
      <c r="L43" s="57"/>
      <c r="M43" s="57"/>
    </row>
    <row r="44" spans="1:13" ht="16.5" customHeight="1" x14ac:dyDescent="0.2">
      <c r="A44" s="28" t="s">
        <v>75</v>
      </c>
      <c r="B44" s="62"/>
      <c r="C44" s="26"/>
      <c r="D44" s="22">
        <v>4</v>
      </c>
      <c r="E44" s="69"/>
      <c r="F44" s="20" t="str">
        <f t="shared" si="0"/>
        <v/>
      </c>
      <c r="I44" s="57"/>
      <c r="J44" s="57"/>
      <c r="K44" s="57"/>
      <c r="L44" s="57"/>
      <c r="M44" s="57"/>
    </row>
    <row r="45" spans="1:13" ht="16.5" customHeight="1" x14ac:dyDescent="0.2">
      <c r="A45" s="63" t="s">
        <v>79</v>
      </c>
      <c r="B45" s="64"/>
      <c r="C45" s="27"/>
      <c r="D45" s="14">
        <v>2</v>
      </c>
      <c r="E45" s="70"/>
      <c r="F45" s="20" t="str">
        <f t="shared" si="0"/>
        <v/>
      </c>
      <c r="I45" s="57"/>
      <c r="J45" s="57"/>
      <c r="K45" s="57"/>
      <c r="L45" s="57"/>
      <c r="M45" s="57"/>
    </row>
    <row r="46" spans="1:13" ht="16.5" customHeight="1" x14ac:dyDescent="0.2">
      <c r="A46" s="86" t="s">
        <v>27</v>
      </c>
      <c r="B46" s="86"/>
      <c r="C46" s="29"/>
      <c r="D46" s="68" t="s">
        <v>28</v>
      </c>
      <c r="E46" s="68"/>
      <c r="F46" s="15" t="str">
        <f t="shared" si="0"/>
        <v/>
      </c>
      <c r="I46" s="57"/>
      <c r="J46" s="57"/>
      <c r="K46" s="57"/>
      <c r="L46" s="57"/>
      <c r="M46" s="57"/>
    </row>
    <row r="47" spans="1:13" ht="24.75" customHeight="1" x14ac:dyDescent="0.2">
      <c r="A47" s="89" t="s">
        <v>29</v>
      </c>
      <c r="B47" s="89"/>
      <c r="C47" s="31"/>
      <c r="D47" s="55">
        <v>1</v>
      </c>
      <c r="E47" s="68"/>
      <c r="F47" s="15" t="str">
        <f t="shared" si="0"/>
        <v/>
      </c>
      <c r="I47" s="57"/>
      <c r="J47" s="57"/>
      <c r="K47" s="57"/>
      <c r="L47" s="57"/>
      <c r="M47" s="57"/>
    </row>
    <row r="48" spans="1:13" ht="16.5" customHeight="1" x14ac:dyDescent="0.2">
      <c r="A48" s="89" t="s">
        <v>30</v>
      </c>
      <c r="B48" s="89"/>
      <c r="C48" s="32"/>
      <c r="D48" s="55" t="s">
        <v>31</v>
      </c>
      <c r="E48" s="68"/>
      <c r="F48" s="15" t="str">
        <f>IF(E48&gt;0,E48,"")</f>
        <v/>
      </c>
      <c r="I48" s="57"/>
      <c r="J48" s="57"/>
      <c r="K48" s="57"/>
      <c r="L48" s="57"/>
      <c r="M48" s="57"/>
    </row>
    <row r="49" spans="1:13" ht="24.75" customHeight="1" x14ac:dyDescent="0.2">
      <c r="A49" s="81" t="s">
        <v>32</v>
      </c>
      <c r="B49" s="82"/>
      <c r="C49" s="82"/>
      <c r="D49" s="82"/>
      <c r="E49" s="83"/>
      <c r="F49" s="30" t="str">
        <f>IF(SUM(F19:F48)&gt;0,SUM(F19:F48),"")</f>
        <v/>
      </c>
      <c r="I49" s="57"/>
      <c r="J49" s="57"/>
      <c r="K49" s="57"/>
      <c r="L49" s="57"/>
      <c r="M49" s="57"/>
    </row>
    <row r="50" spans="1:13" x14ac:dyDescent="0.2">
      <c r="A50" s="119" t="s">
        <v>33</v>
      </c>
      <c r="B50" s="119"/>
      <c r="C50" s="119"/>
      <c r="D50" s="119"/>
      <c r="E50" s="119"/>
      <c r="F50" s="119"/>
      <c r="I50" s="57"/>
      <c r="J50" s="57"/>
      <c r="K50" s="57"/>
      <c r="L50" s="57"/>
      <c r="M50" s="57"/>
    </row>
    <row r="51" spans="1:13" ht="25.5" customHeight="1" x14ac:dyDescent="0.2">
      <c r="A51" s="110" t="s">
        <v>81</v>
      </c>
      <c r="B51" s="110"/>
      <c r="C51" s="110"/>
      <c r="D51" s="110"/>
      <c r="E51" s="110"/>
      <c r="F51" s="110"/>
      <c r="I51" s="57"/>
      <c r="J51" s="57"/>
      <c r="K51" s="57"/>
      <c r="L51" s="57"/>
      <c r="M51" s="57"/>
    </row>
    <row r="52" spans="1:13" x14ac:dyDescent="0.2">
      <c r="A52" s="3"/>
      <c r="B52" s="3"/>
      <c r="I52" s="57"/>
      <c r="J52" s="57"/>
      <c r="K52" s="57"/>
      <c r="L52" s="57"/>
      <c r="M52" s="57"/>
    </row>
    <row r="53" spans="1:13" ht="25.5" customHeight="1" x14ac:dyDescent="0.2">
      <c r="A53" s="3" t="s">
        <v>47</v>
      </c>
      <c r="B53" s="3"/>
      <c r="I53" s="57"/>
      <c r="J53" s="57"/>
      <c r="K53" s="57"/>
      <c r="L53" s="57"/>
      <c r="M53" s="57"/>
    </row>
    <row r="54" spans="1:13" ht="45" customHeight="1" x14ac:dyDescent="0.2">
      <c r="A54" s="9" t="s">
        <v>42</v>
      </c>
      <c r="B54" s="84" t="s">
        <v>34</v>
      </c>
      <c r="C54" s="84"/>
      <c r="D54" s="84"/>
      <c r="E54" s="84" t="s">
        <v>64</v>
      </c>
      <c r="F54" s="84"/>
      <c r="I54" s="57"/>
      <c r="J54" s="57"/>
      <c r="K54" s="57"/>
      <c r="L54" s="57"/>
      <c r="M54" s="57"/>
    </row>
    <row r="55" spans="1:13" ht="16.5" customHeight="1" x14ac:dyDescent="0.2">
      <c r="A55" s="8" t="str">
        <f>Gesamtstundenzahl</f>
        <v/>
      </c>
      <c r="B55" s="86" t="s">
        <v>35</v>
      </c>
      <c r="C55" s="86"/>
      <c r="D55" s="86"/>
      <c r="E55" s="85" t="str">
        <f>IF(Gesamtstundenzahl&lt;&gt;"",ROUND(Gesamtstundenzahl/Jahresstundenzahl,3),"")</f>
        <v/>
      </c>
      <c r="F55" s="85"/>
      <c r="I55" s="57"/>
      <c r="J55" s="57"/>
      <c r="K55" s="57"/>
      <c r="L55" s="57"/>
      <c r="M55" s="57"/>
    </row>
    <row r="56" spans="1:13" ht="16.5" customHeight="1" x14ac:dyDescent="0.2">
      <c r="A56" s="47"/>
      <c r="B56" s="10"/>
      <c r="C56" s="10"/>
      <c r="D56" s="10"/>
      <c r="E56" s="48"/>
      <c r="F56" s="48"/>
      <c r="I56" s="57"/>
      <c r="J56" s="57"/>
      <c r="K56" s="57"/>
      <c r="L56" s="57"/>
      <c r="M56" s="57"/>
    </row>
    <row r="57" spans="1:13" ht="25.5" customHeight="1" x14ac:dyDescent="0.2">
      <c r="A57" s="1" t="s">
        <v>36</v>
      </c>
      <c r="B57" s="1"/>
      <c r="I57" s="57"/>
      <c r="J57" s="57"/>
      <c r="K57" s="57"/>
      <c r="L57" s="57"/>
      <c r="M57" s="57"/>
    </row>
    <row r="58" spans="1:13" ht="20.25" customHeight="1" x14ac:dyDescent="0.2">
      <c r="A58" s="117" t="s">
        <v>37</v>
      </c>
      <c r="B58" s="92" t="s">
        <v>38</v>
      </c>
      <c r="C58" s="93"/>
      <c r="D58" s="92" t="s">
        <v>39</v>
      </c>
      <c r="E58" s="96"/>
      <c r="F58" s="93"/>
      <c r="I58" s="57"/>
      <c r="J58" s="57"/>
      <c r="K58" s="57"/>
      <c r="L58" s="57"/>
      <c r="M58" s="57"/>
    </row>
    <row r="59" spans="1:13" ht="29.25" customHeight="1" x14ac:dyDescent="0.2">
      <c r="A59" s="118"/>
      <c r="B59" s="94"/>
      <c r="C59" s="95"/>
      <c r="D59" s="97" t="s">
        <v>43</v>
      </c>
      <c r="E59" s="98"/>
      <c r="F59" s="99"/>
      <c r="I59" s="57"/>
      <c r="J59" s="57"/>
      <c r="K59" s="57"/>
      <c r="L59" s="57"/>
      <c r="M59" s="57"/>
    </row>
    <row r="60" spans="1:13" ht="16.5" customHeight="1" x14ac:dyDescent="0.2">
      <c r="A60" s="51" t="str">
        <f>IF(G13&gt;0,G13/100,"")</f>
        <v/>
      </c>
      <c r="B60" s="73" t="str">
        <f>IF(E55&gt;0,E55,"")</f>
        <v/>
      </c>
      <c r="C60" s="75"/>
      <c r="D60" s="73" t="str">
        <f>IF(SUM(A60:C60)&gt;0,SUM(A60:C60),"")</f>
        <v/>
      </c>
      <c r="E60" s="74"/>
      <c r="F60" s="75"/>
      <c r="I60" s="57"/>
      <c r="J60" s="57"/>
      <c r="K60" s="57"/>
      <c r="L60" s="57"/>
      <c r="M60" s="57"/>
    </row>
    <row r="61" spans="1:13" ht="16.5" customHeight="1" x14ac:dyDescent="0.2">
      <c r="A61" s="38"/>
      <c r="B61" s="39"/>
      <c r="C61" s="39"/>
      <c r="D61" s="39"/>
      <c r="E61" s="39"/>
      <c r="F61" s="39"/>
      <c r="I61" s="57"/>
      <c r="J61" s="57"/>
      <c r="K61" s="57"/>
      <c r="L61" s="57"/>
      <c r="M61" s="57"/>
    </row>
    <row r="62" spans="1:13" ht="25.5" customHeight="1" x14ac:dyDescent="0.2">
      <c r="A62" s="113" t="s">
        <v>68</v>
      </c>
      <c r="B62" s="113"/>
      <c r="C62" s="113"/>
      <c r="D62" s="113"/>
      <c r="E62" s="113"/>
      <c r="I62" s="57"/>
      <c r="J62" s="57"/>
      <c r="K62" s="57"/>
      <c r="L62" s="57"/>
      <c r="M62" s="57"/>
    </row>
    <row r="63" spans="1:13" ht="15" customHeight="1" x14ac:dyDescent="0.2">
      <c r="A63" s="71" t="s">
        <v>72</v>
      </c>
      <c r="B63" s="71"/>
      <c r="C63" s="71"/>
      <c r="D63" s="71"/>
      <c r="E63" s="71"/>
      <c r="F63" s="71"/>
      <c r="I63" s="57"/>
      <c r="J63" s="57"/>
      <c r="K63" s="57"/>
      <c r="L63" s="57"/>
      <c r="M63" s="57"/>
    </row>
    <row r="64" spans="1:13" x14ac:dyDescent="0.2">
      <c r="A64" s="113"/>
      <c r="B64" s="113"/>
      <c r="C64" s="113"/>
      <c r="D64" s="113"/>
      <c r="E64" s="113"/>
      <c r="I64" s="57"/>
      <c r="J64" s="57"/>
      <c r="K64" s="57"/>
      <c r="L64" s="57"/>
      <c r="M64" s="57"/>
    </row>
    <row r="65" spans="1:13" ht="25.5" customHeight="1" x14ac:dyDescent="0.2">
      <c r="A65" s="113" t="s">
        <v>48</v>
      </c>
      <c r="B65" s="113"/>
      <c r="C65" s="113"/>
      <c r="D65" s="113"/>
      <c r="E65" s="113"/>
      <c r="I65" s="57"/>
      <c r="J65" s="57"/>
      <c r="K65" s="57"/>
      <c r="L65" s="57"/>
      <c r="M65" s="57"/>
    </row>
    <row r="66" spans="1:13" ht="15" customHeight="1" x14ac:dyDescent="0.2">
      <c r="A66" s="71" t="s">
        <v>69</v>
      </c>
      <c r="B66" s="71"/>
      <c r="C66" s="71"/>
      <c r="D66" s="71"/>
      <c r="E66" s="71"/>
      <c r="F66" s="71"/>
      <c r="I66" s="57"/>
      <c r="J66" s="57"/>
      <c r="K66" s="57"/>
      <c r="L66" s="57"/>
      <c r="M66" s="57"/>
    </row>
    <row r="67" spans="1:13" x14ac:dyDescent="0.2">
      <c r="A67" s="116" t="s">
        <v>49</v>
      </c>
      <c r="B67" s="116"/>
      <c r="C67" s="116"/>
      <c r="D67" s="116"/>
      <c r="E67" s="116"/>
      <c r="I67" s="57"/>
      <c r="J67" s="57"/>
      <c r="K67" s="57"/>
      <c r="L67" s="57"/>
      <c r="M67" s="57"/>
    </row>
    <row r="68" spans="1:13" x14ac:dyDescent="0.2">
      <c r="A68" s="113"/>
      <c r="B68" s="113"/>
      <c r="C68" s="113"/>
      <c r="D68" s="113"/>
      <c r="E68" s="113"/>
      <c r="I68" s="57"/>
      <c r="J68" s="57"/>
      <c r="K68" s="57"/>
      <c r="L68" s="57"/>
      <c r="M68" s="57"/>
    </row>
    <row r="69" spans="1:13" ht="25.5" customHeight="1" x14ac:dyDescent="0.2">
      <c r="A69" s="113" t="s">
        <v>70</v>
      </c>
      <c r="B69" s="113"/>
      <c r="C69" s="113"/>
      <c r="D69" s="113"/>
      <c r="E69" s="113"/>
      <c r="I69" s="57"/>
      <c r="J69" s="57"/>
      <c r="K69" s="57"/>
      <c r="L69" s="57"/>
      <c r="M69" s="57"/>
    </row>
    <row r="70" spans="1:13" x14ac:dyDescent="0.2">
      <c r="A70" s="71" t="s">
        <v>71</v>
      </c>
      <c r="B70" s="71"/>
      <c r="C70" s="71"/>
      <c r="D70" s="71"/>
      <c r="E70" s="71"/>
      <c r="F70" s="71"/>
      <c r="I70" s="57"/>
      <c r="J70" s="57"/>
      <c r="K70" s="57"/>
      <c r="L70" s="57"/>
      <c r="M70" s="57"/>
    </row>
    <row r="71" spans="1:13" x14ac:dyDescent="0.2">
      <c r="A71" s="72" t="s">
        <v>50</v>
      </c>
      <c r="B71" s="72"/>
      <c r="C71" s="72"/>
      <c r="D71" s="72"/>
      <c r="E71" s="72"/>
      <c r="F71" s="72"/>
      <c r="I71" s="57"/>
      <c r="J71" s="57"/>
      <c r="K71" s="57"/>
      <c r="L71" s="57"/>
      <c r="M71" s="57"/>
    </row>
    <row r="72" spans="1:13" x14ac:dyDescent="0.2">
      <c r="A72" s="72" t="s">
        <v>50</v>
      </c>
      <c r="B72" s="72"/>
      <c r="C72" s="72"/>
      <c r="D72" s="72"/>
      <c r="E72" s="72"/>
      <c r="F72" s="72"/>
      <c r="I72" s="57"/>
      <c r="J72" s="57"/>
      <c r="K72" s="57"/>
      <c r="L72" s="57"/>
      <c r="M72" s="57"/>
    </row>
    <row r="73" spans="1:13" x14ac:dyDescent="0.2">
      <c r="I73" s="57"/>
      <c r="J73" s="57"/>
      <c r="K73" s="57"/>
      <c r="L73" s="57"/>
      <c r="M73" s="57"/>
    </row>
    <row r="74" spans="1:13" ht="45.75" customHeight="1" x14ac:dyDescent="0.2">
      <c r="A74" s="111" t="s">
        <v>56</v>
      </c>
      <c r="B74" s="111"/>
      <c r="D74" s="111" t="s">
        <v>57</v>
      </c>
      <c r="E74" s="111"/>
      <c r="F74" s="111"/>
      <c r="I74" s="57"/>
      <c r="J74" s="57"/>
      <c r="K74" s="57"/>
      <c r="L74" s="57"/>
      <c r="M74" s="57"/>
    </row>
    <row r="75" spans="1:13" ht="8.25" customHeight="1" x14ac:dyDescent="0.2">
      <c r="A75" s="112"/>
      <c r="B75" s="112"/>
      <c r="D75" s="112"/>
      <c r="E75" s="112"/>
      <c r="F75" s="112"/>
      <c r="I75" s="57"/>
      <c r="J75" s="57"/>
      <c r="K75" s="57"/>
      <c r="L75" s="57"/>
      <c r="M75" s="57"/>
    </row>
    <row r="76" spans="1:13" ht="45.75" customHeight="1" x14ac:dyDescent="0.2">
      <c r="A76" s="111" t="s">
        <v>58</v>
      </c>
      <c r="B76" s="111"/>
      <c r="D76" s="111" t="s">
        <v>59</v>
      </c>
      <c r="E76" s="111"/>
      <c r="F76" s="111"/>
    </row>
    <row r="77" spans="1:13" ht="8.25" customHeight="1" x14ac:dyDescent="0.2">
      <c r="A77" s="112"/>
      <c r="B77" s="112"/>
      <c r="D77" s="112"/>
      <c r="E77" s="112"/>
      <c r="F77" s="112"/>
    </row>
  </sheetData>
  <sheetProtection algorithmName="SHA-512" hashValue="UaVPzSHD0KHAUQ5NpG14YLUHPoKpyT2hHDPIm+NkxmNtM5oBwzRDKCz7x9eGVzRafBwQ7X2EIUqR7jZ2/mWxjA==" saltValue="fsUFw30yBEWMmRpmxheaVw==" spinCount="100000" sheet="1" objects="1" scenarios="1" selectLockedCells="1"/>
  <mergeCells count="65">
    <mergeCell ref="A74:B74"/>
    <mergeCell ref="A76:B76"/>
    <mergeCell ref="A75:B75"/>
    <mergeCell ref="A77:B77"/>
    <mergeCell ref="B3:C3"/>
    <mergeCell ref="B4:C4"/>
    <mergeCell ref="B60:C60"/>
    <mergeCell ref="A5:C5"/>
    <mergeCell ref="A32:B32"/>
    <mergeCell ref="A34:B34"/>
    <mergeCell ref="B11:C11"/>
    <mergeCell ref="A28:B28"/>
    <mergeCell ref="A29:B29"/>
    <mergeCell ref="A30:B31"/>
    <mergeCell ref="A21:B21"/>
    <mergeCell ref="B9:C9"/>
    <mergeCell ref="D76:F76"/>
    <mergeCell ref="D77:F77"/>
    <mergeCell ref="A69:E69"/>
    <mergeCell ref="E3:F3"/>
    <mergeCell ref="E4:F4"/>
    <mergeCell ref="E5:F5"/>
    <mergeCell ref="D74:F74"/>
    <mergeCell ref="D75:F75"/>
    <mergeCell ref="A64:E64"/>
    <mergeCell ref="A65:E65"/>
    <mergeCell ref="A67:E67"/>
    <mergeCell ref="A68:E68"/>
    <mergeCell ref="A62:E62"/>
    <mergeCell ref="D10:F10"/>
    <mergeCell ref="A58:A59"/>
    <mergeCell ref="A50:F50"/>
    <mergeCell ref="D9:F9"/>
    <mergeCell ref="B58:C59"/>
    <mergeCell ref="D58:F58"/>
    <mergeCell ref="D59:F59"/>
    <mergeCell ref="A20:B20"/>
    <mergeCell ref="A24:B24"/>
    <mergeCell ref="A25:B25"/>
    <mergeCell ref="A26:B26"/>
    <mergeCell ref="D11:F11"/>
    <mergeCell ref="D13:F13"/>
    <mergeCell ref="D14:F14"/>
    <mergeCell ref="D15:F15"/>
    <mergeCell ref="B15:C15"/>
    <mergeCell ref="A51:F51"/>
    <mergeCell ref="D60:F60"/>
    <mergeCell ref="A18:C18"/>
    <mergeCell ref="A33:B33"/>
    <mergeCell ref="A49:E49"/>
    <mergeCell ref="E54:F54"/>
    <mergeCell ref="E55:F55"/>
    <mergeCell ref="B54:D54"/>
    <mergeCell ref="B55:D55"/>
    <mergeCell ref="A41:B41"/>
    <mergeCell ref="A46:B46"/>
    <mergeCell ref="A47:B47"/>
    <mergeCell ref="A48:B48"/>
    <mergeCell ref="A27:B27"/>
    <mergeCell ref="A19:B19"/>
    <mergeCell ref="A63:F63"/>
    <mergeCell ref="A66:F66"/>
    <mergeCell ref="A70:F70"/>
    <mergeCell ref="A71:F71"/>
    <mergeCell ref="A72:F72"/>
  </mergeCells>
  <dataValidations count="1">
    <dataValidation type="whole" allowBlank="1" showInputMessage="1" showErrorMessage="1" errorTitle="ungültiger Jahrgang" promptTitle="Bitte nur Jahrgang eingeben." sqref="B4:C4" xr:uid="{00000000-0002-0000-0000-000000000000}">
      <formula1>1901</formula1>
      <formula2>2020</formula2>
    </dataValidation>
  </dataValidations>
  <pageMargins left="0.48" right="0.38" top="0.82" bottom="0.31" header="0.2" footer="0.2"/>
  <pageSetup paperSize="9" orientation="portrait" r:id="rId1"/>
  <headerFooter>
    <oddHeader>&amp;R&amp;"Verdana,Fett"&amp;9 5.23&amp;"Verdana,Standard"
01.12.2018
Seite &amp;P</oddHeader>
    <oddFooter>&amp;L&amp;"Verdana,Standard"&amp;7Pflichtenheft Katechese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D21"/>
  <sheetViews>
    <sheetView workbookViewId="0">
      <selection activeCell="I15" sqref="I15"/>
    </sheetView>
  </sheetViews>
  <sheetFormatPr baseColWidth="10" defaultRowHeight="15" x14ac:dyDescent="0.25"/>
  <cols>
    <col min="2" max="2" width="17.140625" customWidth="1"/>
  </cols>
  <sheetData>
    <row r="1" spans="1:4" x14ac:dyDescent="0.25">
      <c r="A1" t="s">
        <v>65</v>
      </c>
    </row>
    <row r="2" spans="1:4" x14ac:dyDescent="0.25">
      <c r="A2" t="s">
        <v>67</v>
      </c>
      <c r="C2" s="40">
        <f ca="1">YEAR(TODAY())-Alter</f>
        <v>2020</v>
      </c>
    </row>
    <row r="3" spans="1:4" x14ac:dyDescent="0.25">
      <c r="A3" t="s">
        <v>66</v>
      </c>
      <c r="C3">
        <f ca="1">IF(C2&gt;=60,D8,C8)</f>
        <v>1848</v>
      </c>
    </row>
    <row r="4" spans="1:4" ht="21" x14ac:dyDescent="0.25">
      <c r="A4" s="34"/>
      <c r="B4" s="35"/>
      <c r="C4" s="35" t="s">
        <v>51</v>
      </c>
      <c r="D4" s="35" t="s">
        <v>52</v>
      </c>
    </row>
    <row r="5" spans="1:4" ht="21" x14ac:dyDescent="0.25">
      <c r="A5" s="34" t="s">
        <v>53</v>
      </c>
      <c r="B5" s="36"/>
      <c r="C5" s="36">
        <v>2184</v>
      </c>
      <c r="D5" s="36">
        <v>2184</v>
      </c>
    </row>
    <row r="6" spans="1:4" ht="21" x14ac:dyDescent="0.25">
      <c r="A6" s="34" t="s">
        <v>54</v>
      </c>
      <c r="B6" s="36"/>
      <c r="C6" s="36">
        <v>210</v>
      </c>
      <c r="D6" s="36">
        <v>252</v>
      </c>
    </row>
    <row r="7" spans="1:4" ht="31.5" x14ac:dyDescent="0.25">
      <c r="A7" s="34" t="s">
        <v>55</v>
      </c>
      <c r="B7" s="36"/>
      <c r="C7" s="36">
        <v>84</v>
      </c>
      <c r="D7" s="36">
        <v>84</v>
      </c>
    </row>
    <row r="8" spans="1:4" x14ac:dyDescent="0.25">
      <c r="A8" s="37"/>
      <c r="B8" s="36"/>
      <c r="C8" s="36">
        <v>1890</v>
      </c>
      <c r="D8" s="36">
        <v>1848</v>
      </c>
    </row>
    <row r="10" spans="1:4" x14ac:dyDescent="0.25">
      <c r="A10" s="34"/>
      <c r="B10" s="36"/>
    </row>
    <row r="11" spans="1:4" x14ac:dyDescent="0.25">
      <c r="A11" s="41"/>
      <c r="B11" s="36"/>
    </row>
    <row r="12" spans="1:4" x14ac:dyDescent="0.25">
      <c r="A12" s="42"/>
      <c r="B12" s="36"/>
    </row>
    <row r="13" spans="1:4" x14ac:dyDescent="0.25">
      <c r="A13" s="41"/>
      <c r="B13" s="36"/>
    </row>
    <row r="14" spans="1:4" x14ac:dyDescent="0.25">
      <c r="A14" s="42"/>
      <c r="B14" s="36"/>
    </row>
    <row r="15" spans="1:4" x14ac:dyDescent="0.25">
      <c r="A15" s="41"/>
      <c r="B15" s="36"/>
    </row>
    <row r="16" spans="1:4" x14ac:dyDescent="0.25">
      <c r="A16" s="42"/>
      <c r="B16" s="36"/>
    </row>
    <row r="17" spans="1:2" x14ac:dyDescent="0.25">
      <c r="A17" s="41"/>
      <c r="B17" s="36"/>
    </row>
    <row r="18" spans="1:2" x14ac:dyDescent="0.25">
      <c r="A18" s="42"/>
      <c r="B18" s="36"/>
    </row>
    <row r="19" spans="1:2" x14ac:dyDescent="0.25">
      <c r="A19" s="41"/>
      <c r="B19" s="36"/>
    </row>
    <row r="20" spans="1:2" x14ac:dyDescent="0.25">
      <c r="A20" s="42"/>
      <c r="B20" s="36"/>
    </row>
    <row r="21" spans="1:2" x14ac:dyDescent="0.25">
      <c r="A21" s="41"/>
      <c r="B21" s="3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Pflichtenheft</vt:lpstr>
      <vt:lpstr>Tabelle3</vt:lpstr>
      <vt:lpstr>Alter</vt:lpstr>
      <vt:lpstr>Gesamtstundenzahl</vt:lpstr>
      <vt:lpstr>Jahresstundenzahl</vt:lpstr>
      <vt:lpstr>Name</vt:lpstr>
      <vt:lpstr>Prozentfaktor</vt:lpstr>
      <vt:lpstr>ProzentsatzWL</vt:lpstr>
      <vt:lpstr>TotalBU</vt:lpstr>
      <vt:lpstr>TotalWL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Fortino</dc:creator>
  <cp:lastModifiedBy>Kaufmann Christa</cp:lastModifiedBy>
  <cp:lastPrinted>2018-10-25T14:44:18Z</cp:lastPrinted>
  <dcterms:created xsi:type="dcterms:W3CDTF">2013-01-08T10:09:38Z</dcterms:created>
  <dcterms:modified xsi:type="dcterms:W3CDTF">2020-06-26T06:23:42Z</dcterms:modified>
</cp:coreProperties>
</file>